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14" documentId="8_{C0A64579-8AEA-48C2-91CC-4997E233417D}" xr6:coauthVersionLast="44" xr6:coauthVersionMax="45" xr10:uidLastSave="{1EFC2EAB-2723-4989-B11F-36D1B378742C}"/>
  <workbookProtection workbookPassword="E74F" lockStructure="1"/>
  <bookViews>
    <workbookView xWindow="-120" yWindow="-120" windowWidth="29040" windowHeight="15840" activeTab="1" xr2:uid="{3890D3B8-FCA3-4303-9114-EAB40845D1D0}"/>
  </bookViews>
  <sheets>
    <sheet name="Intro &amp; Instructions" sheetId="8" r:id="rId1"/>
    <sheet name="Footprint Estimator" sheetId="1" r:id="rId2"/>
    <sheet name="Data" sheetId="3" state="hidden" r:id="rId3"/>
  </sheets>
  <definedNames>
    <definedName name="_xlnm.Print_Area" localSheetId="1">'Footprint Estimator'!$A$1:$E$33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1" l="1"/>
  <c r="D26" i="1"/>
  <c r="D24" i="1"/>
  <c r="F24" i="3"/>
  <c r="F23" i="3"/>
  <c r="F22" i="3"/>
  <c r="F21" i="3"/>
  <c r="F20" i="3"/>
  <c r="F19" i="3"/>
  <c r="F18" i="3"/>
  <c r="F17" i="3"/>
  <c r="F16" i="3"/>
  <c r="F15" i="3"/>
  <c r="F14" i="3"/>
  <c r="F13" i="3"/>
  <c r="F12" i="3"/>
  <c r="F11" i="3"/>
  <c r="F10" i="3"/>
  <c r="D15" i="1" s="1"/>
  <c r="D10" i="1"/>
  <c r="D9" i="1"/>
  <c r="D8" i="1"/>
  <c r="D7" i="1"/>
  <c r="D6" i="1"/>
  <c r="D17" i="1" l="1"/>
  <c r="D19" i="1"/>
  <c r="D16" i="1"/>
  <c r="D18" i="1"/>
  <c r="D11" i="1"/>
  <c r="D20" i="1" l="1"/>
  <c r="D27" i="1"/>
  <c r="D29" i="1" l="1"/>
  <c r="D32" i="1" s="1"/>
</calcChain>
</file>

<file path=xl/sharedStrings.xml><?xml version="1.0" encoding="utf-8"?>
<sst xmlns="http://schemas.openxmlformats.org/spreadsheetml/2006/main" count="105" uniqueCount="57">
  <si>
    <t xml:space="preserve">Rail </t>
  </si>
  <si>
    <t>International</t>
  </si>
  <si>
    <t>Euro</t>
  </si>
  <si>
    <t>Small car</t>
  </si>
  <si>
    <t>Business Travel Carbon Footprint Estimator</t>
  </si>
  <si>
    <t>Car size</t>
  </si>
  <si>
    <t>Engine type</t>
  </si>
  <si>
    <t>Diesel</t>
  </si>
  <si>
    <t>Petrol</t>
  </si>
  <si>
    <t>Hybrid</t>
  </si>
  <si>
    <t>Unknown</t>
  </si>
  <si>
    <t>Plug-in Hybrid Electric Vehicle</t>
  </si>
  <si>
    <t>Medium car</t>
  </si>
  <si>
    <t>Large car</t>
  </si>
  <si>
    <t>Cells for user to select / fill in</t>
  </si>
  <si>
    <t>Do you know the carbon footprint of your business travel?</t>
  </si>
  <si>
    <t xml:space="preserve">In order to better manage carbon emissions due to business travel, estimating your overall carbon footprint is a key step on the journey to sustainability. It can provide the information necessary for prioritizing and adopting options that are more sustainable, and addressing emissions hotspots within your overall travel footprint. </t>
  </si>
  <si>
    <t>Estimating carbon emissions from air travel</t>
  </si>
  <si>
    <t xml:space="preserve">This Carbon Footprint Estimator has been designed as a simplified self-assessment to estimate the total carbon footprint of your business travel. To increase the accuracy of the estimate, referring to your actual  travel data would be ideal. Since the calculation methodology is based on a simplified version of the UK Government’s GHG Conversion Factors for Company Reporting, the final results will provide a solid estimate to better understand the magnitude of your business travel footprint – especially if it is the first time you have performed such calculations.
For those travel managers who have adopted numerous sustainable travel practices, or who have very detailed business travel data and reporting capabilities, it would be worth considering investing in a more refined calculation to  prove and quantify the benefits of your sustainable business travel policies. If you would appreciate a deeper dive, please feel free to reach out to a Zurich business travel representative. </t>
  </si>
  <si>
    <t>Using the business travel Carbon Footprint Estimator</t>
  </si>
  <si>
    <t>Estimating carbon emissions from car travel</t>
  </si>
  <si>
    <t>Estimating carbon emissions from rail travel</t>
  </si>
  <si>
    <t>Considering the 'price' of carbon emissions and the cost of going carbon-neutral with travel</t>
  </si>
  <si>
    <t>About the Carbon Footprint Estimator tool</t>
  </si>
  <si>
    <t>Short-haul - Economy</t>
  </si>
  <si>
    <t>Short-haul - Business</t>
  </si>
  <si>
    <t>Long-haul - Economy</t>
  </si>
  <si>
    <t>Long-haul - Business</t>
  </si>
  <si>
    <t>National - mainly Diesel</t>
  </si>
  <si>
    <t>National - mainly Electric</t>
  </si>
  <si>
    <t>Cost of going carbon-neutral with Carbon Offset Credits</t>
  </si>
  <si>
    <t>Carbon emissions do create a typically 'un-priced' cost to society, as pollution and the key contributor to climate change. As a result, more companies are looking to offset these emissions through the purchasing of Carbon Offset Credits as compensation to remove carbon from the atmosphere at another geographical location. The price for offsetting is variable – anywhere from a few euro up to well beyond 100 euro per metric tonne of carbon – with quality and reliability typically reflected in the price of offsetting. 
If you are interested in understanding what it would cost your company in adopting a carbon-neutral travel policy, you can input the appropriate price of Carbon Offset Credits.</t>
  </si>
  <si>
    <t>Carbon cost of footprint in euro</t>
  </si>
  <si>
    <t>Estimated passenger kilometers</t>
  </si>
  <si>
    <t>Long-haul - First Class</t>
  </si>
  <si>
    <t>Plug-in hybrid</t>
  </si>
  <si>
    <r>
      <t>* based on kg CO</t>
    </r>
    <r>
      <rPr>
        <sz val="8"/>
        <color theme="1"/>
        <rFont val="Calibri (Body)"/>
      </rPr>
      <t>2</t>
    </r>
    <r>
      <rPr>
        <sz val="11"/>
        <color theme="1"/>
        <rFont val="Calibri"/>
        <family val="2"/>
        <scheme val="minor"/>
      </rPr>
      <t>e / passenger km from DEFRA in the UK</t>
    </r>
  </si>
  <si>
    <r>
      <t>CO</t>
    </r>
    <r>
      <rPr>
        <sz val="8"/>
        <color theme="1"/>
        <rFont val="Calibri (Body)"/>
      </rPr>
      <t>2</t>
    </r>
    <r>
      <rPr>
        <sz val="11"/>
        <color theme="1"/>
        <rFont val="Calibri"/>
        <family val="2"/>
        <scheme val="minor"/>
      </rPr>
      <t xml:space="preserve"> emissions factor</t>
    </r>
  </si>
  <si>
    <t>Air - haul</t>
  </si>
  <si>
    <r>
      <t xml:space="preserve">Carbon emissions from rail travel are anywhere from 75% to &gt;90% lower than that of air travel. Since the carbon emissions of rail transport depends mostly on the typical technology used in a given country, however, it is important to consider the proportion of train travel using diesel or electric power. 
Making this differentiation in the Carbon Footprint Estimator tool is important to get a more accurate estimate. It is also important to consider that longer international train journeys are typically the most efficient, and that in Europe the difference can be quite large. 
For rail travel </t>
    </r>
    <r>
      <rPr>
        <u/>
        <sz val="10"/>
        <color theme="1"/>
        <rFont val="Arial"/>
        <family val="2"/>
      </rPr>
      <t>outside of Europe</t>
    </r>
    <r>
      <rPr>
        <sz val="10"/>
        <color theme="1"/>
        <rFont val="Arial"/>
        <family val="2"/>
      </rPr>
      <t xml:space="preserve">, it is better to use the selection ‘National – Mainly Diesel’ unless travel was near the large cities of Asia, for which the ‘Mainly Electric’ option would be more accurate. </t>
    </r>
  </si>
  <si>
    <t>This tool is for informational purposes only and results should not be considered a definitive carbon footprint calculation, especially for companies looking to formally disclose these figures externally, or which are mandated according to local regulations. All calculations are based on the CO2 equivalent calculations in metric system units, such as kilometers and metric tonnes, and are based on open-source data available from the UK Government’s GHG Conversion Factors for Company Reporting.</t>
  </si>
  <si>
    <r>
      <t xml:space="preserve">Car travel can also be a significant source of carbon emissions, especially for firms regularly renting vehicles for traveling between office locations, or key customer site visits. The type of engine and size of car each  play an important role in the carbon emissions per kilometer traveled. It is important to note that you should only consider car usage for longer travel purposes, rather than daily usage to support the company’s typical operations or commuting.  
</t>
    </r>
    <r>
      <rPr>
        <b/>
        <u/>
        <sz val="10"/>
        <color rgb="FF003399"/>
        <rFont val="Arial"/>
        <family val="2"/>
      </rPr>
      <t>Definitions</t>
    </r>
    <r>
      <rPr>
        <b/>
        <u/>
        <sz val="10"/>
        <color theme="1"/>
        <rFont val="Arial"/>
        <family val="2"/>
      </rPr>
      <t xml:space="preserve">
</t>
    </r>
    <r>
      <rPr>
        <b/>
        <sz val="10"/>
        <color theme="1"/>
        <rFont val="Arial"/>
        <family val="2"/>
      </rPr>
      <t xml:space="preserve">Small car: </t>
    </r>
    <r>
      <rPr>
        <sz val="10"/>
        <color theme="1"/>
        <rFont val="Arial"/>
        <family val="2"/>
      </rPr>
      <t xml:space="preserve">Petrol up to 1.4-litre engine, Diesel up to 1.7-litre engine, Others – vehicle models of a similar size (i.e. market segment A or B)
</t>
    </r>
    <r>
      <rPr>
        <b/>
        <sz val="10"/>
        <color theme="1"/>
        <rFont val="Arial"/>
        <family val="2"/>
      </rPr>
      <t>Medium car:</t>
    </r>
    <r>
      <rPr>
        <sz val="10"/>
        <color theme="1"/>
        <rFont val="Arial"/>
        <family val="2"/>
      </rPr>
      <t xml:space="preserve"> Petrol from 1.4-litre to 2.0-litre engine, Diesel from 1.7-litre engine to 2.0-litre engine, Others – vehicle models of a similar size (i.e. generally, market segment C)
</t>
    </r>
    <r>
      <rPr>
        <b/>
        <sz val="10"/>
        <color theme="1"/>
        <rFont val="Arial"/>
        <family val="2"/>
      </rPr>
      <t xml:space="preserve">Large car: </t>
    </r>
    <r>
      <rPr>
        <sz val="10"/>
        <color theme="1"/>
        <rFont val="Arial"/>
        <family val="2"/>
      </rPr>
      <t>Petrol 2.0-litre engine+, Diesel 2.0-litre engine+, Others – vehicle models of a similar size (i.e. generally, market segment D and above)</t>
    </r>
  </si>
  <si>
    <r>
      <t xml:space="preserve">Air travel is typically the largest contributor to business travel emissions, since flying uses a lot of fuel to move people very quickly. Short-haul flights create more carbon emissions per kilometer traveled because the greater part of a flight's emissions occur on take-off. Additionally, the seat class affects the carbon emissions per kilometer traveled, because an economy-class seat takes up less space per person traveling than does a business-class or first-class seat. 
</t>
    </r>
    <r>
      <rPr>
        <b/>
        <u/>
        <sz val="10"/>
        <color rgb="FF003399"/>
        <rFont val="Arial"/>
        <family val="2"/>
      </rPr>
      <t>Definitions</t>
    </r>
    <r>
      <rPr>
        <sz val="10"/>
        <color theme="1"/>
        <rFont val="Arial"/>
        <family val="2"/>
      </rPr>
      <t xml:space="preserve">
</t>
    </r>
    <r>
      <rPr>
        <b/>
        <sz val="10"/>
        <color theme="1"/>
        <rFont val="Arial"/>
        <family val="2"/>
      </rPr>
      <t>Short haul:</t>
    </r>
    <r>
      <rPr>
        <sz val="10"/>
        <color theme="1"/>
        <rFont val="Arial"/>
        <family val="2"/>
      </rPr>
      <t xml:space="preserve"> up to 3700km distance
</t>
    </r>
    <r>
      <rPr>
        <b/>
        <sz val="10"/>
        <color theme="1"/>
        <rFont val="Arial"/>
        <family val="2"/>
      </rPr>
      <t>Long haul:</t>
    </r>
    <r>
      <rPr>
        <sz val="10"/>
        <color theme="1"/>
        <rFont val="Arial"/>
        <family val="2"/>
      </rPr>
      <t xml:space="preserve"> over 3700km distance </t>
    </r>
  </si>
  <si>
    <t>CO2 emissions footprint for each travel mode (metric tonnes)</t>
  </si>
  <si>
    <t>AIR</t>
  </si>
  <si>
    <t>CAR</t>
  </si>
  <si>
    <t>RAIL</t>
  </si>
  <si>
    <r>
      <rPr>
        <b/>
        <sz val="10"/>
        <color theme="0"/>
        <rFont val="Arial"/>
        <family val="2"/>
      </rPr>
      <t>PRICE OF CARBON</t>
    </r>
    <r>
      <rPr>
        <sz val="10"/>
        <color theme="0"/>
        <rFont val="Arial"/>
        <family val="2"/>
      </rPr>
      <t xml:space="preserve"> per metric tonne of CO2e</t>
    </r>
  </si>
  <si>
    <r>
      <t xml:space="preserve">TOTAL RAIL TRAVEL FOOTPRINT </t>
    </r>
    <r>
      <rPr>
        <sz val="9"/>
        <color rgb="FF000066"/>
        <rFont val="Arial"/>
        <family val="2"/>
      </rPr>
      <t>(metric tonnes CO2e)</t>
    </r>
  </si>
  <si>
    <r>
      <t xml:space="preserve">TOTAL CAR TRAVEL FOOTPRINT </t>
    </r>
    <r>
      <rPr>
        <sz val="9"/>
        <color rgb="FF000066"/>
        <rFont val="Arial"/>
        <family val="2"/>
      </rPr>
      <t>(metric tonnes CO2e)</t>
    </r>
  </si>
  <si>
    <r>
      <t xml:space="preserve">TOTAL AIR TRAVEL FOOTPRINT </t>
    </r>
    <r>
      <rPr>
        <sz val="9"/>
        <color rgb="FF000066"/>
        <rFont val="Arial"/>
        <family val="2"/>
      </rPr>
      <t>(metric tonnes CO2e)</t>
    </r>
  </si>
  <si>
    <r>
      <t xml:space="preserve">TOTAL BUSINESS TRAVEL FOOTPRINT </t>
    </r>
    <r>
      <rPr>
        <sz val="9"/>
        <color rgb="FF000066"/>
        <rFont val="Arial"/>
        <family val="2"/>
      </rPr>
      <t>(metric tonnes CO2e)</t>
    </r>
  </si>
  <si>
    <t>Type of Haul and class</t>
  </si>
  <si>
    <t>Type of propulsion</t>
  </si>
  <si>
    <t>Type of car</t>
  </si>
  <si>
    <t>Type of trip and propulsion</t>
  </si>
  <si>
    <t xml:space="preserve">
This document has been prepared by Zurich Insurance Group Ltd and the opinions 
expressed therein are those of Zurich Insurance Group Ltd as of the date of the release 
and are subject to change without notice. This document has been produced solely for 
informational purposes. All information contained in this document has been compiled 
and obtained from sources believed to be reliable and credible but no representation or 
warranty, express or implied, is made by Zurich Insurance Group Ltd or any of its 
subsidiaries (the ‘Group’) as to their accuracy or completeness. This document is not 
intended to be legal, underwriting, financial, investment or any other type of professional 
advice. The Group disclaims any and all liability whatsoever resulting from the use of or 
reliance upon this document. Certain statements in this document are forward-looking 
statements, including, but not limited to, statements that are predictions of or indicate 
future events, trends, plans, developments or objectives. Undue reliance should not be 
placed on such statements because, by their nature, they are subject to known and 
unknown risks and uncertainties and can be affected by numerous unforeseeable factors. 
The subject matter of this document is also not tied to any specific insurance product nor 
will it ensure coverage under any insurance policy. This document may not be distributed or 
reproduced either in whole, or in part, without prior written permission of Zurich Insurance 
Group Ltd, Mythenquai 2, 8002 Zurich, Switzerland. Neither Zurich Insurance Group Ltd 
nor any of its subsidiaries accept liability for any loss arising from the use or distribution of 
this document. This document does not constitute an offer or an invitation for the sale or 
purchase of securities in any jurisdiction.  
Zurich Insurance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</si>
</sst>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0?????"/>
    <numFmt numFmtId="165" formatCode="#,##0.00\ [$€-80C]"/>
    <numFmt numFmtId="166" formatCode="0.00000"/>
    <numFmt numFmtId="167" formatCode="_ * #,##0_ ;_ * \-#,##0_ ;_ * &quot;-&quot;??_ ;_ @_ "/>
  </numFmts>
  <fonts count="20" x14ac:knownFonts="1">
    <font>
      <sz val="11"/>
      <color theme="1"/>
      <name val="Calibri"/>
      <family val="2"/>
      <scheme val="minor"/>
    </font>
    <font>
      <sz val="11"/>
      <color rgb="FF002060"/>
      <name val="Calibri"/>
      <family val="2"/>
      <scheme val="minor"/>
    </font>
    <font>
      <sz val="11"/>
      <color theme="1"/>
      <name val="Calibri"/>
      <family val="2"/>
      <scheme val="minor"/>
    </font>
    <font>
      <sz val="8"/>
      <color theme="1"/>
      <name val="Calibri (Body)"/>
    </font>
    <font>
      <b/>
      <sz val="10"/>
      <color theme="1"/>
      <name val="Arial"/>
      <family val="2"/>
    </font>
    <font>
      <sz val="10"/>
      <color theme="1"/>
      <name val="Arial"/>
      <family val="2"/>
    </font>
    <font>
      <b/>
      <u/>
      <sz val="10"/>
      <color theme="1"/>
      <name val="Arial"/>
      <family val="2"/>
    </font>
    <font>
      <u/>
      <sz val="10"/>
      <color theme="1"/>
      <name val="Arial"/>
      <family val="2"/>
    </font>
    <font>
      <b/>
      <sz val="12"/>
      <color rgb="FF000066"/>
      <name val="Arial"/>
      <family val="2"/>
    </font>
    <font>
      <b/>
      <sz val="10"/>
      <color rgb="FF000066"/>
      <name val="Arial"/>
      <family val="2"/>
    </font>
    <font>
      <sz val="10"/>
      <color rgb="FF000066"/>
      <name val="Arial"/>
      <family val="2"/>
    </font>
    <font>
      <b/>
      <u/>
      <sz val="10"/>
      <color rgb="FF003399"/>
      <name val="Arial"/>
      <family val="2"/>
    </font>
    <font>
      <i/>
      <sz val="10"/>
      <color theme="1"/>
      <name val="Arial"/>
      <family val="2"/>
    </font>
    <font>
      <sz val="22"/>
      <color rgb="FF000066"/>
      <name val="Arial"/>
      <family val="2"/>
    </font>
    <font>
      <sz val="10"/>
      <color theme="0"/>
      <name val="Arial"/>
      <family val="2"/>
    </font>
    <font>
      <b/>
      <sz val="10"/>
      <color theme="0"/>
      <name val="Arial"/>
      <family val="2"/>
    </font>
    <font>
      <b/>
      <sz val="9"/>
      <color rgb="FF000066"/>
      <name val="Arial"/>
      <family val="2"/>
    </font>
    <font>
      <sz val="9"/>
      <color rgb="FF000066"/>
      <name val="Arial"/>
      <family val="2"/>
    </font>
    <font>
      <sz val="7.5"/>
      <color theme="1"/>
      <name val="Arial"/>
      <family val="2"/>
    </font>
    <font>
      <sz val="7.5"/>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FFFF00"/>
        <bgColor indexed="64"/>
      </patternFill>
    </fill>
    <fill>
      <patternFill patternType="solid">
        <fgColor rgb="FF000066"/>
        <bgColor indexed="64"/>
      </patternFill>
    </fill>
    <fill>
      <patternFill patternType="solid">
        <fgColor rgb="FFEDEEB4"/>
        <bgColor indexed="64"/>
      </patternFill>
    </fill>
    <fill>
      <patternFill patternType="solid">
        <fgColor rgb="FFC6DDF0"/>
        <bgColor indexed="64"/>
      </patternFill>
    </fill>
    <fill>
      <patternFill patternType="solid">
        <fgColor theme="8"/>
        <bgColor indexed="64"/>
      </patternFill>
    </fill>
  </fills>
  <borders count="14">
    <border>
      <left/>
      <right/>
      <top/>
      <bottom/>
      <diagonal/>
    </border>
    <border>
      <left style="thin">
        <color rgb="FF053D5F"/>
      </left>
      <right style="thin">
        <color rgb="FF053D5F"/>
      </right>
      <top style="thin">
        <color rgb="FF053D5F"/>
      </top>
      <bottom style="thin">
        <color rgb="FF053D5F"/>
      </bottom>
      <diagonal/>
    </border>
    <border>
      <left style="thin">
        <color indexed="64"/>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indexed="64"/>
      </top>
      <bottom style="thin">
        <color indexed="64"/>
      </bottom>
      <diagonal/>
    </border>
    <border>
      <left style="thin">
        <color rgb="FF053D5F"/>
      </left>
      <right style="thin">
        <color rgb="FF053D5F"/>
      </right>
      <top style="thin">
        <color rgb="FF053D5F"/>
      </top>
      <bottom/>
      <diagonal/>
    </border>
    <border>
      <left style="thin">
        <color rgb="FF053D5F"/>
      </left>
      <right style="thin">
        <color rgb="FF053D5F"/>
      </right>
      <top style="thin">
        <color rgb="FF053D5F"/>
      </top>
      <bottom style="thin">
        <color indexed="64"/>
      </bottom>
      <diagonal/>
    </border>
    <border>
      <left/>
      <right/>
      <top style="thin">
        <color rgb="FF000066"/>
      </top>
      <bottom/>
      <diagonal/>
    </border>
    <border>
      <left/>
      <right/>
      <top style="thin">
        <color rgb="FF000066"/>
      </top>
      <bottom style="thin">
        <color rgb="FF000066"/>
      </bottom>
      <diagonal/>
    </border>
    <border>
      <left/>
      <right/>
      <top/>
      <bottom style="thin">
        <color rgb="FF000066"/>
      </bottom>
      <diagonal/>
    </border>
    <border>
      <left/>
      <right/>
      <top style="thin">
        <color rgb="FF000066"/>
      </top>
      <bottom style="medium">
        <color rgb="FF000066"/>
      </bottom>
      <diagonal/>
    </border>
    <border>
      <left style="thin">
        <color rgb="FF000066"/>
      </left>
      <right/>
      <top/>
      <bottom style="thin">
        <color rgb="FF000066"/>
      </bottom>
      <diagonal/>
    </border>
    <border>
      <left style="thin">
        <color rgb="FF000066"/>
      </left>
      <right/>
      <top style="thin">
        <color rgb="FF000066"/>
      </top>
      <bottom style="medium">
        <color rgb="FF000066"/>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56">
    <xf numFmtId="0" fontId="0" fillId="0" borderId="0" xfId="0"/>
    <xf numFmtId="0" fontId="0" fillId="0" borderId="0" xfId="0" applyAlignment="1">
      <alignment horizontal="center"/>
    </xf>
    <xf numFmtId="164" fontId="1" fillId="0" borderId="2" xfId="0" applyNumberFormat="1" applyFont="1" applyBorder="1" applyAlignment="1">
      <alignment horizontal="right" wrapText="1"/>
    </xf>
    <xf numFmtId="164" fontId="1" fillId="4" borderId="1" xfId="0" applyNumberFormat="1" applyFont="1" applyFill="1" applyBorder="1" applyAlignment="1">
      <alignment horizontal="center" vertical="center"/>
    </xf>
    <xf numFmtId="166" fontId="1" fillId="4" borderId="1" xfId="0" applyNumberFormat="1" applyFont="1" applyFill="1" applyBorder="1" applyAlignment="1">
      <alignment horizontal="center"/>
    </xf>
    <xf numFmtId="0" fontId="1" fillId="0" borderId="3" xfId="0" applyFont="1" applyBorder="1" applyAlignment="1">
      <alignment horizontal="center"/>
    </xf>
    <xf numFmtId="0" fontId="1" fillId="2" borderId="4" xfId="0" applyFont="1" applyFill="1" applyBorder="1" applyAlignment="1">
      <alignment horizontal="center"/>
    </xf>
    <xf numFmtId="0" fontId="1" fillId="3" borderId="5" xfId="0" applyFont="1" applyFill="1" applyBorder="1" applyAlignment="1">
      <alignment vertical="center"/>
    </xf>
    <xf numFmtId="0" fontId="1" fillId="3" borderId="6" xfId="0" applyFont="1" applyFill="1" applyBorder="1" applyAlignment="1">
      <alignment vertical="center"/>
    </xf>
    <xf numFmtId="164" fontId="1" fillId="0" borderId="0" xfId="0" applyNumberFormat="1" applyFont="1" applyBorder="1" applyAlignment="1">
      <alignment horizontal="right" wrapText="1"/>
    </xf>
    <xf numFmtId="0" fontId="5" fillId="0" borderId="0" xfId="0" applyFont="1" applyAlignment="1">
      <alignment vertical="top" wrapText="1"/>
    </xf>
    <xf numFmtId="0" fontId="8" fillId="0" borderId="0" xfId="0" applyFont="1" applyAlignment="1">
      <alignment vertical="top" wrapText="1"/>
    </xf>
    <xf numFmtId="0" fontId="9" fillId="0" borderId="0" xfId="0" applyFont="1" applyAlignment="1">
      <alignment wrapText="1"/>
    </xf>
    <xf numFmtId="0" fontId="5" fillId="0" borderId="0" xfId="0" applyFont="1" applyAlignment="1">
      <alignment wrapText="1"/>
    </xf>
    <xf numFmtId="0" fontId="9" fillId="0" borderId="0" xfId="0" applyFont="1" applyAlignment="1">
      <alignment vertical="top" wrapText="1"/>
    </xf>
    <xf numFmtId="0" fontId="13" fillId="0" borderId="0" xfId="0" applyFont="1" applyAlignment="1">
      <alignment vertical="top" wrapText="1"/>
    </xf>
    <xf numFmtId="0" fontId="5" fillId="0" borderId="0" xfId="0" applyFont="1" applyAlignment="1">
      <alignment horizontal="center" wrapText="1"/>
    </xf>
    <xf numFmtId="0" fontId="5" fillId="0" borderId="0" xfId="0" applyFont="1" applyBorder="1" applyAlignment="1">
      <alignment wrapText="1"/>
    </xf>
    <xf numFmtId="2" fontId="4" fillId="0" borderId="0" xfId="0" applyNumberFormat="1" applyFont="1" applyBorder="1" applyAlignment="1">
      <alignment wrapText="1"/>
    </xf>
    <xf numFmtId="0" fontId="14" fillId="5" borderId="0" xfId="0" applyFont="1" applyFill="1" applyBorder="1" applyAlignment="1">
      <alignment wrapText="1"/>
    </xf>
    <xf numFmtId="0" fontId="10" fillId="0" borderId="0" xfId="0" applyFont="1" applyBorder="1" applyAlignment="1">
      <alignment horizontal="right" vertical="center" wrapText="1"/>
    </xf>
    <xf numFmtId="0" fontId="5" fillId="0" borderId="0" xfId="0" applyFont="1" applyBorder="1" applyAlignment="1">
      <alignment horizontal="center" wrapText="1"/>
    </xf>
    <xf numFmtId="0" fontId="5" fillId="0" borderId="0" xfId="0" applyFont="1" applyAlignment="1">
      <alignment horizontal="left" wrapText="1"/>
    </xf>
    <xf numFmtId="0" fontId="16"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vertical="center" wrapText="1"/>
    </xf>
    <xf numFmtId="0" fontId="5" fillId="6" borderId="9" xfId="0" applyFont="1" applyFill="1" applyBorder="1" applyAlignment="1">
      <alignment wrapText="1"/>
    </xf>
    <xf numFmtId="0" fontId="5" fillId="6" borderId="8" xfId="0" applyFont="1" applyFill="1" applyBorder="1" applyAlignment="1">
      <alignment wrapText="1"/>
    </xf>
    <xf numFmtId="0" fontId="5" fillId="5" borderId="9" xfId="0" applyFont="1" applyFill="1" applyBorder="1" applyAlignment="1">
      <alignment wrapText="1"/>
    </xf>
    <xf numFmtId="0" fontId="5" fillId="5" borderId="0" xfId="0" applyFont="1" applyFill="1" applyBorder="1" applyAlignment="1">
      <alignment vertical="center" wrapText="1"/>
    </xf>
    <xf numFmtId="0" fontId="15" fillId="5" borderId="11" xfId="0" applyFont="1" applyFill="1" applyBorder="1" applyAlignment="1">
      <alignment horizontal="left" vertical="center" wrapText="1"/>
    </xf>
    <xf numFmtId="0" fontId="18" fillId="0" borderId="0" xfId="0" applyFont="1" applyAlignment="1">
      <alignment wrapText="1"/>
    </xf>
    <xf numFmtId="0" fontId="19" fillId="0" borderId="0" xfId="0" applyFont="1"/>
    <xf numFmtId="0" fontId="10" fillId="0" borderId="9" xfId="0" applyFont="1" applyBorder="1" applyAlignment="1">
      <alignment horizontal="right" vertical="center" wrapText="1"/>
    </xf>
    <xf numFmtId="0" fontId="10" fillId="0" borderId="0" xfId="0" applyFont="1" applyBorder="1" applyAlignment="1">
      <alignment horizontal="center" vertical="center" wrapText="1"/>
    </xf>
    <xf numFmtId="0" fontId="12" fillId="0" borderId="0" xfId="0" applyFont="1" applyFill="1" applyAlignment="1">
      <alignment horizontal="center" wrapText="1"/>
    </xf>
    <xf numFmtId="167" fontId="5" fillId="0" borderId="0" xfId="1" applyNumberFormat="1" applyFont="1" applyBorder="1" applyAlignment="1">
      <alignment horizontal="center" wrapText="1"/>
    </xf>
    <xf numFmtId="0" fontId="10" fillId="0" borderId="9" xfId="0" applyFont="1" applyBorder="1" applyAlignment="1">
      <alignment horizontal="center" vertical="center" wrapText="1"/>
    </xf>
    <xf numFmtId="0" fontId="10" fillId="0" borderId="0" xfId="0" applyFont="1" applyBorder="1" applyAlignment="1">
      <alignment horizontal="center" wrapText="1"/>
    </xf>
    <xf numFmtId="2" fontId="5" fillId="0" borderId="8" xfId="0" applyNumberFormat="1" applyFont="1" applyBorder="1" applyAlignment="1" applyProtection="1">
      <alignment wrapText="1"/>
      <protection hidden="1"/>
    </xf>
    <xf numFmtId="2" fontId="5" fillId="0" borderId="7" xfId="0" applyNumberFormat="1" applyFont="1" applyBorder="1" applyAlignment="1" applyProtection="1">
      <alignment wrapText="1"/>
      <protection hidden="1"/>
    </xf>
    <xf numFmtId="2" fontId="4" fillId="7" borderId="10" xfId="0" applyNumberFormat="1" applyFont="1" applyFill="1" applyBorder="1" applyAlignment="1" applyProtection="1">
      <alignment vertical="center" wrapText="1"/>
      <protection hidden="1"/>
    </xf>
    <xf numFmtId="2" fontId="5" fillId="0" borderId="9" xfId="0" applyNumberFormat="1" applyFont="1" applyBorder="1" applyAlignment="1" applyProtection="1">
      <alignment wrapText="1"/>
      <protection hidden="1"/>
    </xf>
    <xf numFmtId="165" fontId="4" fillId="7" borderId="10" xfId="0" applyNumberFormat="1" applyFont="1" applyFill="1" applyBorder="1" applyAlignment="1" applyProtection="1">
      <alignment vertical="center" wrapText="1"/>
      <protection hidden="1"/>
    </xf>
    <xf numFmtId="167" fontId="5" fillId="6" borderId="8" xfId="1" applyNumberFormat="1" applyFont="1" applyFill="1" applyBorder="1" applyAlignment="1" applyProtection="1">
      <alignment horizontal="center" vertical="center" wrapText="1"/>
      <protection locked="0"/>
    </xf>
    <xf numFmtId="0" fontId="5" fillId="6" borderId="8" xfId="0" applyFont="1" applyFill="1" applyBorder="1" applyAlignment="1" applyProtection="1">
      <alignment wrapText="1"/>
      <protection locked="0"/>
    </xf>
    <xf numFmtId="167" fontId="5" fillId="6" borderId="8" xfId="1" applyNumberFormat="1" applyFont="1" applyFill="1" applyBorder="1" applyAlignment="1" applyProtection="1">
      <alignment horizontal="center" wrapText="1"/>
      <protection locked="0"/>
    </xf>
    <xf numFmtId="0" fontId="5" fillId="6" borderId="9" xfId="0" applyFont="1" applyFill="1" applyBorder="1" applyAlignment="1" applyProtection="1">
      <alignment wrapText="1"/>
      <protection locked="0"/>
    </xf>
    <xf numFmtId="167" fontId="5" fillId="6" borderId="9" xfId="1" applyNumberFormat="1" applyFont="1" applyFill="1" applyBorder="1" applyAlignment="1" applyProtection="1">
      <alignment horizontal="center" wrapText="1"/>
      <protection locked="0"/>
    </xf>
    <xf numFmtId="0" fontId="5" fillId="6" borderId="10" xfId="0" applyFont="1" applyFill="1" applyBorder="1" applyAlignment="1" applyProtection="1">
      <alignment horizontal="center" vertical="center" wrapText="1"/>
      <protection locked="0"/>
    </xf>
    <xf numFmtId="0" fontId="13" fillId="0" borderId="0" xfId="0" applyFont="1" applyAlignment="1">
      <alignment horizontal="left" vertical="top" wrapText="1"/>
    </xf>
    <xf numFmtId="0" fontId="14" fillId="5" borderId="12"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2" fillId="6" borderId="0" xfId="0" applyFont="1" applyFill="1" applyAlignment="1">
      <alignment horizontal="left" wrapText="1"/>
    </xf>
    <xf numFmtId="2" fontId="15" fillId="8" borderId="13" xfId="0" applyNumberFormat="1" applyFont="1" applyFill="1" applyBorder="1" applyAlignment="1" applyProtection="1">
      <alignment vertical="center" wrapText="1"/>
      <protection hidden="1"/>
    </xf>
    <xf numFmtId="0" fontId="5" fillId="6" borderId="8" xfId="0" applyFont="1" applyFill="1" applyBorder="1" applyAlignment="1" applyProtection="1">
      <alignment wrapText="1"/>
    </xf>
  </cellXfs>
  <cellStyles count="2">
    <cellStyle name="Comma" xfId="1" builtinId="3"/>
    <cellStyle name="Normal" xfId="0" builtinId="0"/>
  </cellStyles>
  <dxfs count="9">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rgb="FF002060"/>
        <name val="Calibri"/>
        <family val="2"/>
        <scheme val="minor"/>
      </font>
      <numFmt numFmtId="164" formatCode="??0.0?????"/>
      <alignment horizontal="right" vertical="bottom" textRotation="0" wrapText="1" indent="0" justifyLastLine="0" shrinkToFit="0" readingOrder="0"/>
      <border diagonalUp="0" diagonalDown="0">
        <left style="thin">
          <color indexed="64"/>
        </left>
        <right style="thin">
          <color rgb="FF053D5F"/>
        </right>
        <top style="thin">
          <color rgb="FF053D5F"/>
        </top>
        <bottom style="thin">
          <color rgb="FF053D5F"/>
        </bottom>
        <vertical/>
        <horizontal/>
      </border>
    </dxf>
    <dxf>
      <alignment horizontal="center" vertical="bottom" textRotation="0" wrapText="0" indent="0" justifyLastLine="0" shrinkToFit="0" readingOrder="0"/>
    </dxf>
    <dxf>
      <font>
        <b val="0"/>
        <i val="0"/>
        <strike val="0"/>
        <condense val="0"/>
        <extend val="0"/>
        <outline val="0"/>
        <shadow val="0"/>
        <u val="none"/>
        <vertAlign val="baseline"/>
        <sz val="11"/>
        <color rgb="FF002060"/>
        <name val="Calibri"/>
        <family val="2"/>
        <scheme val="minor"/>
      </font>
      <numFmt numFmtId="164" formatCode="??0.0?????"/>
      <alignment horizontal="right" vertical="bottom" textRotation="0" wrapText="1" indent="0" justifyLastLine="0" shrinkToFit="0" readingOrder="0"/>
      <border diagonalUp="0" diagonalDown="0">
        <left style="thin">
          <color indexed="64"/>
        </left>
        <right style="thin">
          <color rgb="FF053D5F"/>
        </right>
        <top style="thin">
          <color rgb="FF053D5F"/>
        </top>
        <bottom style="thin">
          <color rgb="FF053D5F"/>
        </bottom>
        <vertical/>
        <horizontal/>
      </border>
    </dxf>
    <dxf>
      <alignment horizontal="center" vertical="bottom" textRotation="0" wrapText="0" indent="0" justifyLastLine="0" shrinkToFit="0" readingOrder="0"/>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000066"/>
      <color rgb="FFEDEEB4"/>
      <color rgb="FFC6DDF0"/>
      <color rgb="FFE0E27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77C3AC-CE2C-482F-B508-E73339818503}" name="Table2" displayName="Table2" ref="B2:C7" totalsRowShown="0" headerRowDxfId="5">
  <autoFilter ref="B2:C7" xr:uid="{3AEE6B5A-FC90-4E6C-A4D7-6E40DBDC9A4A}"/>
  <tableColumns count="2">
    <tableColumn id="1" xr3:uid="{40BADDC7-56A7-4386-B7DB-C89C230BD7D0}" name="Air - haul"/>
    <tableColumn id="2" xr3:uid="{8CD86A2A-9A55-44DF-A32E-0B47C52326DC}" name="CO2 emissions factor"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8A3CD0A-8D9A-46AD-BC6F-BF3483FC96FC}" name="Table3" displayName="Table3" ref="B18:C21" totalsRowShown="0" headerRowDxfId="3">
  <autoFilter ref="B18:C21" xr:uid="{11909C25-0B14-42BB-97CB-E3823B9F391A}"/>
  <tableColumns count="2">
    <tableColumn id="1" xr3:uid="{74752091-94B8-44DB-BDF6-3D377E263FA8}" name="Rail "/>
    <tableColumn id="2" xr3:uid="{A7C51A0F-A48B-474A-BE1A-4F30EB10FD8E}" name="CO2 emissions factor"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97D5AF-05B8-4F56-B9EC-6D116B95FF31}" name="Table5" displayName="Table5" ref="B10:B13" totalsRowShown="0" headerRowDxfId="1">
  <autoFilter ref="B10:B13" xr:uid="{2A1B3A8A-CB6A-4D1C-9F98-7E7B5A1A48FA}"/>
  <tableColumns count="1">
    <tableColumn id="1" xr3:uid="{3EB193A2-9F8C-4AFF-B131-E37ABC9D4A52}" name="Car siz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32DEC98-2354-4E0C-A1E2-A82DF4C550E8}" name="Table6" displayName="Table6" ref="C10:C15" totalsRowShown="0" headerRowDxfId="0">
  <autoFilter ref="C10:C15" xr:uid="{380027DC-4AD9-4B57-AABE-64CA4453BF22}"/>
  <tableColumns count="1">
    <tableColumn id="1" xr3:uid="{2D0AFF33-335C-498A-8F67-0039E87458E0}" name="Engin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4A290-4017-4BA7-BBCA-7D62F8B8FC78}">
  <dimension ref="A1:A32"/>
  <sheetViews>
    <sheetView showGridLines="0" view="pageLayout" zoomScale="70" zoomScaleNormal="115" zoomScalePageLayoutView="70" workbookViewId="0">
      <selection activeCell="A31" sqref="A31"/>
    </sheetView>
  </sheetViews>
  <sheetFormatPr defaultColWidth="0" defaultRowHeight="15" zeroHeight="1" x14ac:dyDescent="0.25"/>
  <cols>
    <col min="1" max="1" width="87.42578125" customWidth="1"/>
    <col min="2" max="16384" width="9.140625" hidden="1"/>
  </cols>
  <sheetData>
    <row r="1" spans="1:1" ht="59.25" customHeight="1" x14ac:dyDescent="0.25">
      <c r="A1" s="15" t="s">
        <v>4</v>
      </c>
    </row>
    <row r="2" spans="1:1" ht="27" customHeight="1" x14ac:dyDescent="0.25">
      <c r="A2" s="11" t="s">
        <v>15</v>
      </c>
    </row>
    <row r="3" spans="1:1" ht="51.75" customHeight="1" x14ac:dyDescent="0.25">
      <c r="A3" s="10" t="s">
        <v>16</v>
      </c>
    </row>
    <row r="4" spans="1:1" x14ac:dyDescent="0.25">
      <c r="A4" s="14" t="s">
        <v>19</v>
      </c>
    </row>
    <row r="5" spans="1:1" ht="141.75" customHeight="1" x14ac:dyDescent="0.25">
      <c r="A5" s="10" t="s">
        <v>18</v>
      </c>
    </row>
    <row r="6" spans="1:1" x14ac:dyDescent="0.25">
      <c r="A6" s="14" t="s">
        <v>17</v>
      </c>
    </row>
    <row r="7" spans="1:1" ht="117" customHeight="1" x14ac:dyDescent="0.25">
      <c r="A7" s="10" t="s">
        <v>42</v>
      </c>
    </row>
    <row r="8" spans="1:1" ht="21.75" customHeight="1" x14ac:dyDescent="0.25">
      <c r="A8" s="12" t="s">
        <v>20</v>
      </c>
    </row>
    <row r="9" spans="1:1" ht="168" customHeight="1" x14ac:dyDescent="0.25">
      <c r="A9" s="10" t="s">
        <v>41</v>
      </c>
    </row>
    <row r="10" spans="1:1" x14ac:dyDescent="0.25">
      <c r="A10" s="14" t="s">
        <v>21</v>
      </c>
    </row>
    <row r="11" spans="1:1" ht="114.75" x14ac:dyDescent="0.25">
      <c r="A11" s="10" t="s">
        <v>39</v>
      </c>
    </row>
    <row r="12" spans="1:1" x14ac:dyDescent="0.25">
      <c r="A12" s="14" t="s">
        <v>22</v>
      </c>
    </row>
    <row r="13" spans="1:1" ht="102" customHeight="1" x14ac:dyDescent="0.25">
      <c r="A13" s="10" t="s">
        <v>31</v>
      </c>
    </row>
    <row r="14" spans="1:1" x14ac:dyDescent="0.25">
      <c r="A14" s="14" t="s">
        <v>23</v>
      </c>
    </row>
    <row r="15" spans="1:1" ht="63.75" x14ac:dyDescent="0.25">
      <c r="A15" s="10" t="s">
        <v>40</v>
      </c>
    </row>
    <row r="16" spans="1:1" x14ac:dyDescent="0.25"/>
    <row r="17" spans="1:1" s="32" customFormat="1" ht="224.25" x14ac:dyDescent="0.15">
      <c r="A17" s="31" t="s">
        <v>56</v>
      </c>
    </row>
    <row r="18" spans="1:1" x14ac:dyDescent="0.25"/>
    <row r="19" spans="1:1" x14ac:dyDescent="0.25"/>
    <row r="20" spans="1:1" x14ac:dyDescent="0.25"/>
    <row r="21" spans="1:1" x14ac:dyDescent="0.25"/>
    <row r="22" spans="1:1" x14ac:dyDescent="0.25"/>
    <row r="23" spans="1:1" x14ac:dyDescent="0.25"/>
    <row r="24" spans="1:1" x14ac:dyDescent="0.25"/>
    <row r="25" spans="1:1" x14ac:dyDescent="0.25"/>
    <row r="26" spans="1:1" x14ac:dyDescent="0.25"/>
    <row r="27" spans="1:1" x14ac:dyDescent="0.25"/>
    <row r="28" spans="1:1" x14ac:dyDescent="0.25"/>
    <row r="29" spans="1:1" x14ac:dyDescent="0.25"/>
    <row r="30" spans="1:1" x14ac:dyDescent="0.25"/>
    <row r="31" spans="1:1" x14ac:dyDescent="0.25"/>
    <row r="32" spans="1:1" x14ac:dyDescent="0.25"/>
  </sheetData>
  <sheetProtection password="E74F" sheet="1" objects="1" scenarios="1" selectLockedCells="1" selectUnlockedCells="1"/>
  <pageMargins left="0.70866141732283472" right="0.70866141732283472" top="2.1653543307086616" bottom="0.74803149606299213" header="0.31496062992125984" footer="0.31496062992125984"/>
  <pageSetup paperSize="9" orientation="portrait" r:id="rId1"/>
  <headerFooter differentFirst="1" scaleWithDoc="0">
    <oddHeader>&amp;R&amp;G</oddHeader>
    <oddFooter>&amp;L&amp;"Calibri"&amp;11&amp;K000000&amp;"Arial,Regular"&amp;6 173007035 (10/11) TCL</oddFooter>
    <firstHeader>&amp;R&amp;G</firstHeader>
  </headerFooter>
  <rowBreaks count="2" manualBreakCount="2">
    <brk id="5" max="16383" man="1"/>
    <brk id="1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3CC5-0B6A-4103-94D1-BB9115C3441B}">
  <dimension ref="A1:XFC34"/>
  <sheetViews>
    <sheetView showGridLines="0" tabSelected="1" view="pageLayout" topLeftCell="A25" zoomScale="80" zoomScaleNormal="100" zoomScalePageLayoutView="80" workbookViewId="0">
      <selection activeCell="C9" sqref="C9"/>
    </sheetView>
  </sheetViews>
  <sheetFormatPr defaultColWidth="0" defaultRowHeight="12.75" zeroHeight="1" x14ac:dyDescent="0.2"/>
  <cols>
    <col min="1" max="1" width="21.5703125" style="13" customWidth="1"/>
    <col min="2" max="2" width="9.42578125" style="13" customWidth="1"/>
    <col min="3" max="3" width="11" style="16" customWidth="1"/>
    <col min="4" max="4" width="19.5703125" style="13" customWidth="1"/>
    <col min="5" max="5" width="26.28515625" style="25" customWidth="1"/>
    <col min="6" max="6" width="16.42578125" style="13" customWidth="1"/>
    <col min="7" max="16383" width="8.85546875" style="13" hidden="1"/>
    <col min="16384" max="16384" width="0.85546875" style="13" hidden="1"/>
  </cols>
  <sheetData>
    <row r="1" spans="1:5" ht="46.5" customHeight="1" x14ac:dyDescent="0.2">
      <c r="A1" s="50" t="s">
        <v>4</v>
      </c>
      <c r="B1" s="50"/>
      <c r="C1" s="50"/>
      <c r="D1" s="50"/>
      <c r="E1" s="50"/>
    </row>
    <row r="2" spans="1:5" ht="12.75" customHeight="1" x14ac:dyDescent="0.2">
      <c r="A2" s="53" t="s">
        <v>14</v>
      </c>
      <c r="B2" s="53"/>
      <c r="C2" s="35"/>
      <c r="E2" s="22"/>
    </row>
    <row r="3" spans="1:5" ht="12.75" customHeight="1" x14ac:dyDescent="0.2">
      <c r="E3" s="22"/>
    </row>
    <row r="4" spans="1:5" ht="42" customHeight="1" x14ac:dyDescent="0.2">
      <c r="A4" s="30" t="s">
        <v>44</v>
      </c>
      <c r="B4" s="29"/>
      <c r="C4" s="13"/>
      <c r="E4" s="22"/>
    </row>
    <row r="5" spans="1:5" ht="51" x14ac:dyDescent="0.2">
      <c r="A5" s="34" t="s">
        <v>52</v>
      </c>
      <c r="C5" s="34" t="s">
        <v>33</v>
      </c>
      <c r="D5" s="20" t="s">
        <v>43</v>
      </c>
      <c r="E5" s="22"/>
    </row>
    <row r="6" spans="1:5" x14ac:dyDescent="0.2">
      <c r="A6" s="45" t="s">
        <v>24</v>
      </c>
      <c r="B6" s="55"/>
      <c r="C6" s="44">
        <v>10000</v>
      </c>
      <c r="D6" s="39">
        <f>IFERROR((VLOOKUP(A6,Table2[],2,0)*C6)/1000,0)</f>
        <v>1.5573000000000001</v>
      </c>
      <c r="E6" s="22"/>
    </row>
    <row r="7" spans="1:5" x14ac:dyDescent="0.2">
      <c r="A7" s="45" t="s">
        <v>25</v>
      </c>
      <c r="B7" s="55"/>
      <c r="C7" s="44">
        <v>10000</v>
      </c>
      <c r="D7" s="39">
        <f>IFERROR((VLOOKUP(A7,Table2[],2,0)*C7)/1000,0)</f>
        <v>2.3359999999999999</v>
      </c>
      <c r="E7" s="22"/>
    </row>
    <row r="8" spans="1:5" x14ac:dyDescent="0.2">
      <c r="A8" s="45" t="s">
        <v>26</v>
      </c>
      <c r="B8" s="55"/>
      <c r="C8" s="44">
        <v>10000</v>
      </c>
      <c r="D8" s="39">
        <f>IFERROR((VLOOKUP(A8,Table2[],2,0)*C8)/1000,0)</f>
        <v>1.4981</v>
      </c>
      <c r="E8" s="22"/>
    </row>
    <row r="9" spans="1:5" x14ac:dyDescent="0.2">
      <c r="A9" s="45" t="s">
        <v>27</v>
      </c>
      <c r="B9" s="55"/>
      <c r="C9" s="44">
        <v>10000</v>
      </c>
      <c r="D9" s="39">
        <f>IFERROR((VLOOKUP(A9,Table2[],2,0)*C9)/1000,0)</f>
        <v>4.3446000000000007</v>
      </c>
      <c r="E9" s="22"/>
    </row>
    <row r="10" spans="1:5" x14ac:dyDescent="0.2">
      <c r="A10" s="45"/>
      <c r="B10" s="55"/>
      <c r="C10" s="44">
        <v>0</v>
      </c>
      <c r="D10" s="40">
        <f>IFERROR((VLOOKUP(A10,Table2[],2,0)*C10)/1000,0)</f>
        <v>0</v>
      </c>
      <c r="E10" s="22"/>
    </row>
    <row r="11" spans="1:5" ht="36.75" thickBot="1" x14ac:dyDescent="0.25">
      <c r="A11" s="17"/>
      <c r="B11" s="17"/>
      <c r="C11" s="36"/>
      <c r="D11" s="41">
        <f>SUM(D6:D10)</f>
        <v>9.7360000000000007</v>
      </c>
      <c r="E11" s="23" t="s">
        <v>50</v>
      </c>
    </row>
    <row r="12" spans="1:5" x14ac:dyDescent="0.2">
      <c r="A12" s="17"/>
      <c r="B12" s="17"/>
      <c r="C12" s="36"/>
      <c r="D12" s="18"/>
      <c r="E12" s="24"/>
    </row>
    <row r="13" spans="1:5" ht="42" customHeight="1" x14ac:dyDescent="0.2">
      <c r="A13" s="30" t="s">
        <v>45</v>
      </c>
      <c r="B13" s="19"/>
      <c r="C13" s="34"/>
      <c r="D13" s="20"/>
      <c r="E13" s="24"/>
    </row>
    <row r="14" spans="1:5" ht="51" x14ac:dyDescent="0.2">
      <c r="A14" s="34" t="s">
        <v>54</v>
      </c>
      <c r="B14" s="34" t="s">
        <v>53</v>
      </c>
      <c r="C14" s="34" t="s">
        <v>33</v>
      </c>
      <c r="D14" s="20" t="s">
        <v>43</v>
      </c>
      <c r="E14" s="24"/>
    </row>
    <row r="15" spans="1:5" x14ac:dyDescent="0.2">
      <c r="A15" s="45" t="s">
        <v>3</v>
      </c>
      <c r="B15" s="45" t="s">
        <v>7</v>
      </c>
      <c r="C15" s="46">
        <v>10000</v>
      </c>
      <c r="D15" s="39">
        <f>IFERROR((VLOOKUP(A15&amp;B15,Data!$F$10:$I$24,4,0)*C15)/1000,0)</f>
        <v>1.4208000000000003</v>
      </c>
      <c r="E15" s="24"/>
    </row>
    <row r="16" spans="1:5" x14ac:dyDescent="0.2">
      <c r="A16" s="45" t="s">
        <v>13</v>
      </c>
      <c r="B16" s="45" t="s">
        <v>8</v>
      </c>
      <c r="C16" s="46">
        <v>10000</v>
      </c>
      <c r="D16" s="39">
        <f>IFERROR((VLOOKUP(A16&amp;B16,Data!$F$10:$I$24,4,0)*C16)/1000,0)</f>
        <v>2.8294999999999999</v>
      </c>
      <c r="E16" s="24"/>
    </row>
    <row r="17" spans="1:5" x14ac:dyDescent="0.2">
      <c r="A17" s="45" t="s">
        <v>12</v>
      </c>
      <c r="B17" s="45" t="s">
        <v>8</v>
      </c>
      <c r="C17" s="46">
        <v>10000</v>
      </c>
      <c r="D17" s="39">
        <f>IFERROR((VLOOKUP(A17&amp;B17,Data!$F$10:$I$24,4,0)*C17)/1000,0)</f>
        <v>1.9228000000000001</v>
      </c>
      <c r="E17" s="24"/>
    </row>
    <row r="18" spans="1:5" x14ac:dyDescent="0.2">
      <c r="A18" s="45"/>
      <c r="B18" s="45"/>
      <c r="C18" s="46">
        <v>0</v>
      </c>
      <c r="D18" s="39">
        <f>IFERROR((VLOOKUP(A18&amp;B18,Data!$F$10:$I$24,4,0)*C18)/1000,0)</f>
        <v>0</v>
      </c>
      <c r="E18" s="24"/>
    </row>
    <row r="19" spans="1:5" x14ac:dyDescent="0.2">
      <c r="A19" s="45"/>
      <c r="B19" s="45"/>
      <c r="C19" s="46">
        <v>0</v>
      </c>
      <c r="D19" s="40">
        <f>IFERROR((VLOOKUP(A19&amp;B19,Data!$F$10:$I$24,4,0)*C19)/1000,0)</f>
        <v>0</v>
      </c>
      <c r="E19" s="24"/>
    </row>
    <row r="20" spans="1:5" ht="36.75" thickBot="1" x14ac:dyDescent="0.25">
      <c r="A20" s="17"/>
      <c r="B20" s="17"/>
      <c r="C20" s="36"/>
      <c r="D20" s="41">
        <f>SUM(D15:D19)</f>
        <v>6.1730999999999998</v>
      </c>
      <c r="E20" s="23" t="s">
        <v>49</v>
      </c>
    </row>
    <row r="21" spans="1:5" ht="9" customHeight="1" x14ac:dyDescent="0.2">
      <c r="A21" s="17"/>
      <c r="B21" s="17"/>
      <c r="C21" s="36"/>
      <c r="D21" s="18"/>
      <c r="E21" s="24"/>
    </row>
    <row r="22" spans="1:5" ht="42" customHeight="1" x14ac:dyDescent="0.2">
      <c r="A22" s="30" t="s">
        <v>46</v>
      </c>
      <c r="B22" s="28"/>
      <c r="C22" s="13"/>
      <c r="E22" s="22"/>
    </row>
    <row r="23" spans="1:5" ht="51" x14ac:dyDescent="0.2">
      <c r="A23" s="37" t="s">
        <v>55</v>
      </c>
      <c r="B23" s="37"/>
      <c r="C23" s="37" t="s">
        <v>33</v>
      </c>
      <c r="D23" s="33" t="s">
        <v>43</v>
      </c>
      <c r="E23" s="22"/>
    </row>
    <row r="24" spans="1:5" x14ac:dyDescent="0.2">
      <c r="A24" s="47" t="s">
        <v>28</v>
      </c>
      <c r="B24" s="26"/>
      <c r="C24" s="48">
        <v>10000</v>
      </c>
      <c r="D24" s="42">
        <f>IFERROR((VLOOKUP(A24,Table3[],2,0)*C24)/1000,0)</f>
        <v>0.41149999999999998</v>
      </c>
      <c r="E24" s="22"/>
    </row>
    <row r="25" spans="1:5" ht="12.75" customHeight="1" x14ac:dyDescent="0.2">
      <c r="A25" s="45" t="s">
        <v>29</v>
      </c>
      <c r="B25" s="27"/>
      <c r="C25" s="46">
        <v>10000</v>
      </c>
      <c r="D25" s="39">
        <f>IFERROR((VLOOKUP(A25,Table3[],2,0)*C25)/1000,0)</f>
        <v>0.30839999999999995</v>
      </c>
      <c r="E25" s="22"/>
    </row>
    <row r="26" spans="1:5" x14ac:dyDescent="0.2">
      <c r="A26" s="45" t="s">
        <v>1</v>
      </c>
      <c r="B26" s="27"/>
      <c r="C26" s="46">
        <v>10000</v>
      </c>
      <c r="D26" s="40">
        <f>IFERROR((VLOOKUP(A26,Table3[],2,0)*C26)/1000,0)</f>
        <v>5.9699999999999996E-2</v>
      </c>
      <c r="E26" s="22"/>
    </row>
    <row r="27" spans="1:5" ht="39.75" customHeight="1" thickBot="1" x14ac:dyDescent="0.25">
      <c r="A27" s="17"/>
      <c r="B27" s="17"/>
      <c r="C27" s="21"/>
      <c r="D27" s="41">
        <f>SUM(D24:D26)</f>
        <v>0.77959999999999996</v>
      </c>
      <c r="E27" s="23" t="s">
        <v>48</v>
      </c>
    </row>
    <row r="28" spans="1:5" ht="13.5" thickBot="1" x14ac:dyDescent="0.25">
      <c r="A28" s="17"/>
      <c r="B28" s="17"/>
      <c r="C28" s="21"/>
      <c r="D28" s="17"/>
      <c r="E28" s="22"/>
    </row>
    <row r="29" spans="1:5" ht="36.75" thickBot="1" x14ac:dyDescent="0.25">
      <c r="A29" s="17"/>
      <c r="B29" s="17"/>
      <c r="C29" s="21"/>
      <c r="D29" s="54">
        <f>D11+D27+D20</f>
        <v>16.688700000000001</v>
      </c>
      <c r="E29" s="23" t="s">
        <v>51</v>
      </c>
    </row>
    <row r="30" spans="1:5" ht="12" customHeight="1" x14ac:dyDescent="0.2">
      <c r="A30" s="17"/>
      <c r="B30" s="17"/>
      <c r="C30" s="21"/>
      <c r="D30" s="17"/>
      <c r="E30" s="22"/>
    </row>
    <row r="31" spans="1:5" ht="25.5" x14ac:dyDescent="0.2">
      <c r="A31" s="17"/>
      <c r="B31" s="17"/>
      <c r="C31" s="38" t="s">
        <v>2</v>
      </c>
      <c r="D31" s="20" t="s">
        <v>32</v>
      </c>
      <c r="E31" s="22"/>
    </row>
    <row r="32" spans="1:5" ht="35.25" customHeight="1" thickBot="1" x14ac:dyDescent="0.25">
      <c r="A32" s="51" t="s">
        <v>47</v>
      </c>
      <c r="B32" s="52"/>
      <c r="C32" s="49">
        <v>20</v>
      </c>
      <c r="D32" s="43">
        <f>D29*C32</f>
        <v>333.774</v>
      </c>
      <c r="E32" s="23" t="s">
        <v>30</v>
      </c>
    </row>
    <row r="33" x14ac:dyDescent="0.2"/>
    <row r="34" x14ac:dyDescent="0.2"/>
  </sheetData>
  <sheetProtection password="E74F" sheet="1" selectLockedCells="1"/>
  <mergeCells count="3">
    <mergeCell ref="A1:E1"/>
    <mergeCell ref="A32:B32"/>
    <mergeCell ref="A2:B2"/>
  </mergeCells>
  <pageMargins left="0.70866141732283472" right="0.70866141732283472" top="2.1653543307086616" bottom="0.74803149606299213" header="0.31496062992125984" footer="0.31496062992125984"/>
  <pageSetup paperSize="9" scale="84" orientation="portrait" r:id="rId1"/>
  <headerFooter scaleWithDoc="0">
    <oddHeader>&amp;R&amp;G</oddHeader>
    <firstHeader>&amp;R&amp;G</first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promptTitle="Air" prompt="Please select the type of haul and class" xr:uid="{028B4689-81FD-48C7-BB38-38CA42CD8898}">
          <x14:formula1>
            <xm:f>Data!$B$3:$B$8</xm:f>
          </x14:formula1>
          <xm:sqref>A6:A10</xm:sqref>
        </x14:dataValidation>
        <x14:dataValidation type="list" allowBlank="1" showInputMessage="1" showErrorMessage="1" promptTitle="Car size" prompt="Please select the car size" xr:uid="{DF523605-81CC-411F-93D8-07F240880026}">
          <x14:formula1>
            <xm:f>Data!$B$11:$B$14</xm:f>
          </x14:formula1>
          <xm:sqref>A15:A19</xm:sqref>
        </x14:dataValidation>
        <x14:dataValidation type="list" allowBlank="1" showInputMessage="1" showErrorMessage="1" promptTitle="Propulsion" prompt="Please select the type of propulsion" xr:uid="{ED9CEE18-00A0-4787-8F18-15F7F9BE7FB6}">
          <x14:formula1>
            <xm:f>Data!$C$11:$C$16</xm:f>
          </x14:formula1>
          <xm:sqref>B15:B19</xm:sqref>
        </x14:dataValidation>
        <x14:dataValidation type="list" allowBlank="1" showInputMessage="1" showErrorMessage="1" promptTitle="Rail" prompt="Please select the type of trip and propulsion" xr:uid="{770B937B-4ADC-48A0-8319-F2049EF4B5D2}">
          <x14:formula1>
            <xm:f>Data!$B$19:$B$22</xm:f>
          </x14:formula1>
          <xm:sqref>A24:A26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80904-303F-42D7-A246-05D57811790D}">
  <dimension ref="B2:I24"/>
  <sheetViews>
    <sheetView view="pageBreakPreview" zoomScale="60" zoomScaleNormal="100" workbookViewId="0">
      <selection activeCell="F50" sqref="F50"/>
    </sheetView>
  </sheetViews>
  <sheetFormatPr defaultColWidth="8.85546875" defaultRowHeight="15" x14ac:dyDescent="0.25"/>
  <cols>
    <col min="2" max="3" width="23.42578125" bestFit="1" customWidth="1"/>
    <col min="4" max="4" width="20.42578125" bestFit="1" customWidth="1"/>
    <col min="6" max="6" width="39" bestFit="1" customWidth="1"/>
    <col min="8" max="11" width="10.42578125" bestFit="1" customWidth="1"/>
    <col min="12" max="12" width="28.140625" bestFit="1" customWidth="1"/>
  </cols>
  <sheetData>
    <row r="2" spans="2:9" x14ac:dyDescent="0.25">
      <c r="B2" s="1" t="s">
        <v>38</v>
      </c>
      <c r="C2" s="1" t="s">
        <v>37</v>
      </c>
    </row>
    <row r="3" spans="2:9" x14ac:dyDescent="0.25">
      <c r="B3" t="s">
        <v>24</v>
      </c>
      <c r="C3" s="2">
        <v>0.15573000000000001</v>
      </c>
    </row>
    <row r="4" spans="2:9" x14ac:dyDescent="0.25">
      <c r="B4" t="s">
        <v>25</v>
      </c>
      <c r="C4" s="2">
        <v>0.2336</v>
      </c>
    </row>
    <row r="5" spans="2:9" x14ac:dyDescent="0.25">
      <c r="B5" t="s">
        <v>26</v>
      </c>
      <c r="C5" s="2">
        <v>0.14981</v>
      </c>
    </row>
    <row r="6" spans="2:9" x14ac:dyDescent="0.25">
      <c r="B6" t="s">
        <v>27</v>
      </c>
      <c r="C6" s="2">
        <v>0.43446000000000001</v>
      </c>
    </row>
    <row r="7" spans="2:9" x14ac:dyDescent="0.25">
      <c r="B7" t="s">
        <v>34</v>
      </c>
      <c r="C7" s="2">
        <v>0.59925000000000006</v>
      </c>
    </row>
    <row r="8" spans="2:9" x14ac:dyDescent="0.25">
      <c r="C8" s="9"/>
    </row>
    <row r="10" spans="2:9" x14ac:dyDescent="0.25">
      <c r="B10" s="1" t="s">
        <v>5</v>
      </c>
      <c r="C10" s="1" t="s">
        <v>6</v>
      </c>
      <c r="F10" t="str">
        <f>G10&amp;H10</f>
        <v>Small carDiesel</v>
      </c>
      <c r="G10" s="7" t="s">
        <v>3</v>
      </c>
      <c r="H10" s="5" t="s">
        <v>7</v>
      </c>
      <c r="I10" s="3">
        <v>0.14208000000000001</v>
      </c>
    </row>
    <row r="11" spans="2:9" x14ac:dyDescent="0.25">
      <c r="B11" t="s">
        <v>3</v>
      </c>
      <c r="C11" t="s">
        <v>7</v>
      </c>
      <c r="F11" t="str">
        <f t="shared" ref="F11:F24" si="0">G11&amp;H11</f>
        <v>Small carPetrol</v>
      </c>
      <c r="G11" s="7" t="s">
        <v>3</v>
      </c>
      <c r="H11" s="5" t="s">
        <v>8</v>
      </c>
      <c r="I11" s="3">
        <v>0.15371000000000001</v>
      </c>
    </row>
    <row r="12" spans="2:9" x14ac:dyDescent="0.25">
      <c r="B12" t="s">
        <v>12</v>
      </c>
      <c r="C12" t="s">
        <v>8</v>
      </c>
      <c r="F12" t="str">
        <f t="shared" si="0"/>
        <v>Small carHybrid</v>
      </c>
      <c r="G12" s="7" t="s">
        <v>3</v>
      </c>
      <c r="H12" s="5" t="s">
        <v>9</v>
      </c>
      <c r="I12" s="3">
        <v>0.1052</v>
      </c>
    </row>
    <row r="13" spans="2:9" x14ac:dyDescent="0.25">
      <c r="B13" t="s">
        <v>13</v>
      </c>
      <c r="C13" t="s">
        <v>9</v>
      </c>
      <c r="F13" t="str">
        <f t="shared" si="0"/>
        <v>Small carUnknown</v>
      </c>
      <c r="G13" s="7" t="s">
        <v>3</v>
      </c>
      <c r="H13" s="5" t="s">
        <v>10</v>
      </c>
      <c r="I13" s="3">
        <v>0.14957999999999999</v>
      </c>
    </row>
    <row r="14" spans="2:9" x14ac:dyDescent="0.25">
      <c r="C14" t="s">
        <v>35</v>
      </c>
      <c r="F14" t="str">
        <f t="shared" si="0"/>
        <v>Small carPlug-in Hybrid Electric Vehicle</v>
      </c>
      <c r="G14" s="7" t="s">
        <v>3</v>
      </c>
      <c r="H14" s="6" t="s">
        <v>11</v>
      </c>
      <c r="I14" s="4">
        <v>7.3470000000000008E-2</v>
      </c>
    </row>
    <row r="15" spans="2:9" x14ac:dyDescent="0.25">
      <c r="C15" t="s">
        <v>10</v>
      </c>
      <c r="F15" t="str">
        <f t="shared" si="0"/>
        <v>Medium carDiesel</v>
      </c>
      <c r="G15" s="7" t="s">
        <v>12</v>
      </c>
      <c r="H15" s="5" t="s">
        <v>7</v>
      </c>
      <c r="I15" s="3">
        <v>0.17061000000000001</v>
      </c>
    </row>
    <row r="16" spans="2:9" x14ac:dyDescent="0.25">
      <c r="F16" t="str">
        <f t="shared" si="0"/>
        <v>Medium carPetrol</v>
      </c>
      <c r="G16" s="7" t="s">
        <v>12</v>
      </c>
      <c r="H16" s="5" t="s">
        <v>8</v>
      </c>
      <c r="I16" s="3">
        <v>0.19228000000000001</v>
      </c>
    </row>
    <row r="17" spans="2:9" x14ac:dyDescent="0.25">
      <c r="F17" t="str">
        <f t="shared" si="0"/>
        <v>Medium carHybrid</v>
      </c>
      <c r="G17" s="7" t="s">
        <v>12</v>
      </c>
      <c r="H17" s="5" t="s">
        <v>9</v>
      </c>
      <c r="I17" s="3">
        <v>0.10895000000000001</v>
      </c>
    </row>
    <row r="18" spans="2:9" x14ac:dyDescent="0.25">
      <c r="B18" s="1" t="s">
        <v>0</v>
      </c>
      <c r="C18" s="1" t="s">
        <v>37</v>
      </c>
      <c r="F18" t="str">
        <f t="shared" si="0"/>
        <v>Medium carUnknown</v>
      </c>
      <c r="G18" s="7" t="s">
        <v>12</v>
      </c>
      <c r="H18" s="5" t="s">
        <v>10</v>
      </c>
      <c r="I18" s="3">
        <v>0.18071000000000001</v>
      </c>
    </row>
    <row r="19" spans="2:9" x14ac:dyDescent="0.25">
      <c r="B19" t="s">
        <v>28</v>
      </c>
      <c r="C19" s="2">
        <v>4.1149999999999999E-2</v>
      </c>
      <c r="F19" t="str">
        <f t="shared" si="0"/>
        <v>Medium carPlug-in Hybrid Electric Vehicle</v>
      </c>
      <c r="G19" s="7" t="s">
        <v>12</v>
      </c>
      <c r="H19" s="6" t="s">
        <v>11</v>
      </c>
      <c r="I19" s="4">
        <v>0.10998000000000001</v>
      </c>
    </row>
    <row r="20" spans="2:9" x14ac:dyDescent="0.25">
      <c r="B20" t="s">
        <v>29</v>
      </c>
      <c r="C20" s="2">
        <v>3.0839999999999999E-2</v>
      </c>
      <c r="F20" t="str">
        <f t="shared" si="0"/>
        <v>Large carDiesel</v>
      </c>
      <c r="G20" s="8" t="s">
        <v>13</v>
      </c>
      <c r="H20" s="5" t="s">
        <v>7</v>
      </c>
      <c r="I20" s="3">
        <v>0.20946999999999999</v>
      </c>
    </row>
    <row r="21" spans="2:9" x14ac:dyDescent="0.25">
      <c r="B21" t="s">
        <v>1</v>
      </c>
      <c r="C21" s="2">
        <v>5.9699999999999996E-3</v>
      </c>
      <c r="F21" t="str">
        <f t="shared" si="0"/>
        <v>Large carPetrol</v>
      </c>
      <c r="G21" s="8" t="s">
        <v>13</v>
      </c>
      <c r="H21" s="5" t="s">
        <v>8</v>
      </c>
      <c r="I21" s="3">
        <v>0.28294999999999998</v>
      </c>
    </row>
    <row r="22" spans="2:9" x14ac:dyDescent="0.25">
      <c r="F22" t="str">
        <f t="shared" si="0"/>
        <v>Large carHybrid</v>
      </c>
      <c r="G22" s="8" t="s">
        <v>13</v>
      </c>
      <c r="H22" s="5" t="s">
        <v>9</v>
      </c>
      <c r="I22" s="3">
        <v>0.13177</v>
      </c>
    </row>
    <row r="23" spans="2:9" x14ac:dyDescent="0.25">
      <c r="B23" t="s">
        <v>36</v>
      </c>
      <c r="F23" t="str">
        <f t="shared" si="0"/>
        <v>Large carUnknown</v>
      </c>
      <c r="G23" s="8" t="s">
        <v>13</v>
      </c>
      <c r="H23" s="5" t="s">
        <v>10</v>
      </c>
      <c r="I23" s="3">
        <v>0.22857</v>
      </c>
    </row>
    <row r="24" spans="2:9" x14ac:dyDescent="0.25">
      <c r="F24" t="str">
        <f t="shared" si="0"/>
        <v>Large carPlug-in Hybrid Electric Vehicle</v>
      </c>
      <c r="G24" s="8" t="s">
        <v>13</v>
      </c>
      <c r="H24" s="6" t="s">
        <v>11</v>
      </c>
      <c r="I24" s="4">
        <v>0.12567</v>
      </c>
    </row>
  </sheetData>
  <conditionalFormatting sqref="I14">
    <cfRule type="expression" dxfId="8" priority="3">
      <formula>IF(I14="",TRUE,FALSE)</formula>
    </cfRule>
  </conditionalFormatting>
  <conditionalFormatting sqref="I19">
    <cfRule type="expression" dxfId="7" priority="2">
      <formula>IF(I19="",TRUE,FALSE)</formula>
    </cfRule>
  </conditionalFormatting>
  <conditionalFormatting sqref="I24">
    <cfRule type="expression" dxfId="6" priority="1">
      <formula>IF(I24="",TRUE,FALSE)</formula>
    </cfRule>
  </conditionalFormatting>
  <pageMargins left="0.7" right="0.7" top="0.75" bottom="0.75" header="0.3" footer="0.3"/>
  <pageSetup paperSize="9"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09D5358AE2EB46A4EA1B5A286B5961" ma:contentTypeVersion="12" ma:contentTypeDescription="Create a new document." ma:contentTypeScope="" ma:versionID="abf27c5c02a2eb5047a8dd8cd4df9957">
  <xsd:schema xmlns:xsd="http://www.w3.org/2001/XMLSchema" xmlns:xs="http://www.w3.org/2001/XMLSchema" xmlns:p="http://schemas.microsoft.com/office/2006/metadata/properties" xmlns:ns2="08a751f8-e81c-44e9-94c4-190bfdfd9ce8" xmlns:ns3="1f884cd9-238a-4726-aa16-718608b8b5f9" targetNamespace="http://schemas.microsoft.com/office/2006/metadata/properties" ma:root="true" ma:fieldsID="ffb2623d95563874c8a23e42486a2b8f" ns2:_="" ns3:_="">
    <xsd:import namespace="08a751f8-e81c-44e9-94c4-190bfdfd9ce8"/>
    <xsd:import namespace="1f884cd9-238a-4726-aa16-718608b8b5f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a751f8-e81c-44e9-94c4-190bfdfd9c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884cd9-238a-4726-aa16-718608b8b5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F18444-760A-42F9-87CD-6E4557499FB0}">
  <ds:schemaRefs>
    <ds:schemaRef ds:uri="http://purl.org/dc/terms/"/>
    <ds:schemaRef ds:uri="http://schemas.openxmlformats.org/package/2006/metadata/core-properties"/>
    <ds:schemaRef ds:uri="1c76b93d-e044-4b5f-b929-cc4be3ddbcc5"/>
    <ds:schemaRef ds:uri="http://schemas.microsoft.com/office/2006/documentManagement/types"/>
    <ds:schemaRef ds:uri="http://schemas.microsoft.com/office/infopath/2007/PartnerControls"/>
    <ds:schemaRef ds:uri="http://purl.org/dc/elements/1.1/"/>
    <ds:schemaRef ds:uri="http://schemas.microsoft.com/office/2006/metadata/properties"/>
    <ds:schemaRef ds:uri="76297aa7-5608-4fca-a7b2-b8e755741a6e"/>
    <ds:schemaRef ds:uri="http://www.w3.org/XML/1998/namespace"/>
    <ds:schemaRef ds:uri="http://purl.org/dc/dcmitype/"/>
  </ds:schemaRefs>
</ds:datastoreItem>
</file>

<file path=customXml/itemProps2.xml><?xml version="1.0" encoding="utf-8"?>
<ds:datastoreItem xmlns:ds="http://schemas.openxmlformats.org/officeDocument/2006/customXml" ds:itemID="{62E0EA02-5075-4F40-B6A8-DDCF8E3A2AC3}">
  <ds:schemaRefs>
    <ds:schemaRef ds:uri="http://schemas.microsoft.com/sharepoint/v3/contenttype/forms"/>
  </ds:schemaRefs>
</ds:datastoreItem>
</file>

<file path=customXml/itemProps3.xml><?xml version="1.0" encoding="utf-8"?>
<ds:datastoreItem xmlns:ds="http://schemas.openxmlformats.org/officeDocument/2006/customXml" ds:itemID="{BBE9C4EA-60EB-4B2B-9C91-C8AA1F38F14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 &amp; Instructions</vt:lpstr>
      <vt:lpstr>Footprint Estimator</vt:lpstr>
      <vt:lpstr>Data</vt:lpstr>
      <vt:lpstr>'Footprint Estimator'!Print_Area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2020-10-05T10:55:45Z</dcterms:created>
  <dcterms:modified xsi:type="dcterms:W3CDTF">2020-10-05T13:35:00Z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a7ed875-cb67-40d7-9ea6-a804b08b1148_Enabled">
    <vt:lpwstr>True</vt:lpwstr>
  </property>
  <property fmtid="{D5CDD505-2E9C-101B-9397-08002B2CF9AE}" pid="3" name="MSIP_Label_9a7ed875-cb67-40d7-9ea6-a804b08b1148_SiteId">
    <vt:lpwstr>473672ba-cd07-4371-a2ae-788b4c61840e</vt:lpwstr>
  </property>
  <property fmtid="{D5CDD505-2E9C-101B-9397-08002B2CF9AE}" pid="4" name="MSIP_Label_9a7ed875-cb67-40d7-9ea6-a804b08b1148_Owner">
    <vt:lpwstr>daniela.wedema@zurich.com</vt:lpwstr>
  </property>
  <property fmtid="{D5CDD505-2E9C-101B-9397-08002B2CF9AE}" pid="5" name="MSIP_Label_9a7ed875-cb67-40d7-9ea6-a804b08b1148_SetDate">
    <vt:lpwstr>2020-10-05T11:46:59.5470215Z</vt:lpwstr>
  </property>
  <property fmtid="{D5CDD505-2E9C-101B-9397-08002B2CF9AE}" pid="6" name="MSIP_Label_9a7ed875-cb67-40d7-9ea6-a804b08b1148_Name">
    <vt:lpwstr>Public</vt:lpwstr>
  </property>
  <property fmtid="{D5CDD505-2E9C-101B-9397-08002B2CF9AE}" pid="7" name="MSIP_Label_9a7ed875-cb67-40d7-9ea6-a804b08b1148_Application">
    <vt:lpwstr>Microsoft Azure Information Protection</vt:lpwstr>
  </property>
  <property fmtid="{D5CDD505-2E9C-101B-9397-08002B2CF9AE}" pid="8" name="MSIP_Label_9a7ed875-cb67-40d7-9ea6-a804b08b1148_ActionId">
    <vt:lpwstr>3efd4b92-f7d2-4f98-81b4-a62aeedcd04c</vt:lpwstr>
  </property>
  <property fmtid="{D5CDD505-2E9C-101B-9397-08002B2CF9AE}" pid="9" name="MSIP_Label_9a7ed875-cb67-40d7-9ea6-a804b08b1148_Extended_MSFT_Method">
    <vt:lpwstr>Manual</vt:lpwstr>
  </property>
  <property fmtid="{D5CDD505-2E9C-101B-9397-08002B2CF9AE}" pid="10" name="Sensitivity">
    <vt:lpwstr>Public</vt:lpwstr>
  </property>
  <property fmtid="{D5CDD505-2E9C-101B-9397-08002B2CF9AE}" pid="11" name="ContentTypeId">
    <vt:lpwstr>0x010100FE09D5358AE2EB46A4EA1B5A286B5961</vt:lpwstr>
  </property>
</Properties>
</file>